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D:\2024\DATA BALIHO APBDESA 2023-2024\"/>
    </mc:Choice>
  </mc:AlternateContent>
  <xr:revisionPtr revIDLastSave="0" documentId="8_{21415C2E-7A3F-7949-8A97-CF3CC2FCEF1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2024" sheetId="1" r:id="rId1"/>
    <sheet name="2023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3" i="2" l="1"/>
  <c r="E45" i="1"/>
  <c r="E63" i="1"/>
  <c r="E70" i="1"/>
  <c r="E52" i="1"/>
  <c r="E39" i="1"/>
  <c r="E29" i="1"/>
  <c r="E19" i="1"/>
  <c r="E8" i="1"/>
  <c r="E61" i="2"/>
  <c r="E48" i="2"/>
  <c r="E44" i="2"/>
  <c r="E37" i="2"/>
  <c r="E30" i="2"/>
  <c r="E20" i="2"/>
  <c r="E9" i="2"/>
  <c r="E57" i="1"/>
  <c r="E16" i="1"/>
  <c r="E53" i="2"/>
  <c r="E17" i="2"/>
  <c r="E55" i="2"/>
  <c r="E59" i="1"/>
  <c r="E72" i="1"/>
</calcChain>
</file>

<file path=xl/sharedStrings.xml><?xml version="1.0" encoding="utf-8"?>
<sst xmlns="http://schemas.openxmlformats.org/spreadsheetml/2006/main" count="164" uniqueCount="60">
  <si>
    <t>ANGGARAN PENDAPATAN DAN BELANJA DESA</t>
  </si>
  <si>
    <t>(APBDESA)</t>
  </si>
  <si>
    <t>DESA KEDISAN - KECAMATAN KINTAMANI- KABUPATEN BANGLI</t>
  </si>
  <si>
    <t>TAHUN ANGGARAN 2023</t>
  </si>
  <si>
    <t>PENDAPATAN</t>
  </si>
  <si>
    <t>PENDAPATAN ASLI DESA</t>
  </si>
  <si>
    <t>PENDAPATAN TRANSFER</t>
  </si>
  <si>
    <t>DANA DESA</t>
  </si>
  <si>
    <t>BAGI HASIL PAJAK DAN RETRIBUSI</t>
  </si>
  <si>
    <t>ALOKASI DANA DESA</t>
  </si>
  <si>
    <t>BKK PROVINSI</t>
  </si>
  <si>
    <t>BKK KABUPATEN</t>
  </si>
  <si>
    <t>PENDAPATAN LAIN-LAIN</t>
  </si>
  <si>
    <t>JUMLAH PENDAPATAN</t>
  </si>
  <si>
    <t>BELANJA</t>
  </si>
  <si>
    <t>BIDANG PENYELENGGARAAN PEMERINTAHAN DESA</t>
  </si>
  <si>
    <t>PENYELENGGARAAN BELANJA SILTAP,TUNJANGAN</t>
  </si>
  <si>
    <t>v</t>
  </si>
  <si>
    <t>DAN OPERASIONAL PEMERINTAHAN DESA</t>
  </si>
  <si>
    <t>PENYEDIAAN SARANA PRASARANA PEMERINTAHAN</t>
  </si>
  <si>
    <t>DESA</t>
  </si>
  <si>
    <t>PENGELOLAAN ADMINISTRASI KEPENDUDUKAN,</t>
  </si>
  <si>
    <t>PENCATATAN SIPIL, STATISTIK  DAN KEARSIPAN</t>
  </si>
  <si>
    <t>PENYELENGGARAAN TATA PRAJA, PERENCANAAN</t>
  </si>
  <si>
    <t>KEUANGAN DAN PELAPORAN</t>
  </si>
  <si>
    <t>BIDANG PELAKSANAAN PEMBANGUNAN DESA</t>
  </si>
  <si>
    <t>SUB BIDANG PENDIDIKAN</t>
  </si>
  <si>
    <t>SUB BIDANG KESEHATAN</t>
  </si>
  <si>
    <t>SUB BIDANG PEKERJAAN UMUM DAN PENATAAN RUANG</t>
  </si>
  <si>
    <t>SUB BIDANG KAWASAN PEMUKIMAN</t>
  </si>
  <si>
    <t>SUB BIDANG PERHUBUNGAN, KOMUNIKASI</t>
  </si>
  <si>
    <t>DAN INFORMATIKA</t>
  </si>
  <si>
    <t>SUB BIDANG PARIWISATA</t>
  </si>
  <si>
    <t>BIDANG PEMBINAAN KEMASYARAKATAN</t>
  </si>
  <si>
    <t>SUB BIDANG KETENTRAMAN KETERTIBAN UMUM</t>
  </si>
  <si>
    <t>DAN PERLINDUNGAN MASYARAKAT</t>
  </si>
  <si>
    <t>SUB BIDANG KEBUDAYAAN DAN KEAGAMAAN</t>
  </si>
  <si>
    <t>SUB BIDANG KEPEMUDAAN DAN OLAH RAGA</t>
  </si>
  <si>
    <t>SUB BIDANG KELEMBAGAAN MASYARAKAT</t>
  </si>
  <si>
    <t>BIDANG PEMBERDAYAAN MASYARAKAT</t>
  </si>
  <si>
    <t>SUB BIDANG KELAUTAN DAN PERIKANAN</t>
  </si>
  <si>
    <t>SUB BIDANG PERTANIAN DAN PETERNAKAN</t>
  </si>
  <si>
    <t>BIDANG PENANGGULANGAN BENCANA,</t>
  </si>
  <si>
    <t>DARURAT DAN MENDESAK DESA</t>
  </si>
  <si>
    <t>SUB BIDANG PENANGGULANGAN BENCANA</t>
  </si>
  <si>
    <t>SUB BIDANG KEADAAN MENDESAK</t>
  </si>
  <si>
    <t>JUMLAH BELANJA</t>
  </si>
  <si>
    <t>SRPLUS / DEFISIT</t>
  </si>
  <si>
    <t>PEMBIAYAAN</t>
  </si>
  <si>
    <t>PENERIMAAN PEMBIAYAAN</t>
  </si>
  <si>
    <t>SILPA TAHUN SEBELUMNYA</t>
  </si>
  <si>
    <t>JUMLAH PEMBIAYAAN</t>
  </si>
  <si>
    <t xml:space="preserve">LAPORAN REALISASI PELAKSANAAN </t>
  </si>
  <si>
    <t>SUB BIDANG PERDAGANGAN DAN PERINDUSTRIAN</t>
  </si>
  <si>
    <t>SILPA/SILPA TAHUN BERJALAN</t>
  </si>
  <si>
    <t>SISA LEBIH (KURANG) PEMBIAYAAN ANGGARAN</t>
  </si>
  <si>
    <t>TAHUN ANGGARAN 2024</t>
  </si>
  <si>
    <t>SUB BIDANG KEHUTANAN DAN LINGKUNGAN HIDUP</t>
  </si>
  <si>
    <t xml:space="preserve">SUB BIDANG PEMBERDAYAAN PEREMPUAN </t>
  </si>
  <si>
    <t>PERLINDUNGAN ANAK DAN KELUARGA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</si>
</sst>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9"/>
      <color theme="1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  <font>
      <b/>
      <sz val="9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1" xfId="0" applyFont="1" applyBorder="1"/>
    <xf numFmtId="43" fontId="3" fillId="0" borderId="1" xfId="1" applyFont="1" applyBorder="1"/>
    <xf numFmtId="0" fontId="4" fillId="0" borderId="1" xfId="0" applyFont="1" applyBorder="1"/>
    <xf numFmtId="43" fontId="4" fillId="0" borderId="1" xfId="1" applyFont="1" applyBorder="1"/>
    <xf numFmtId="0" fontId="5" fillId="0" borderId="2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4" fillId="0" borderId="0" xfId="0" applyFont="1"/>
    <xf numFmtId="0" fontId="5" fillId="0" borderId="1" xfId="0" applyFont="1" applyBorder="1"/>
    <xf numFmtId="43" fontId="5" fillId="0" borderId="1" xfId="1" applyFont="1" applyBorder="1"/>
    <xf numFmtId="0" fontId="3" fillId="0" borderId="0" xfId="0" applyFont="1"/>
    <xf numFmtId="0" fontId="3" fillId="0" borderId="1" xfId="0" applyFont="1" applyBorder="1" applyAlignment="1">
      <alignment horizontal="center"/>
    </xf>
    <xf numFmtId="2" fontId="3" fillId="0" borderId="1" xfId="1" applyNumberFormat="1" applyFont="1" applyBorder="1"/>
    <xf numFmtId="43" fontId="5" fillId="0" borderId="1" xfId="0" applyNumberFormat="1" applyFont="1" applyBorder="1"/>
    <xf numFmtId="2" fontId="6" fillId="0" borderId="1" xfId="0" applyNumberFormat="1" applyFon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2">
    <cellStyle name="Ko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27"/>
  <sheetViews>
    <sheetView zoomScale="160" zoomScaleNormal="160" workbookViewId="0">
      <selection activeCell="E75" sqref="E75:E90"/>
    </sheetView>
  </sheetViews>
  <sheetFormatPr defaultRowHeight="15" x14ac:dyDescent="0.2"/>
  <cols>
    <col min="1" max="1" width="5.24609375" customWidth="1"/>
    <col min="2" max="2" width="2.41796875" customWidth="1"/>
    <col min="3" max="3" width="3.359375" customWidth="1"/>
    <col min="4" max="4" width="50.04296875" customWidth="1"/>
    <col min="5" max="5" width="22.59765625" customWidth="1"/>
    <col min="6" max="6" width="4.83984375" customWidth="1"/>
    <col min="7" max="7" width="7.80078125" customWidth="1"/>
  </cols>
  <sheetData>
    <row r="1" spans="2:5" s="11" customFormat="1" ht="13.5" x14ac:dyDescent="0.15">
      <c r="B1" s="21" t="s">
        <v>0</v>
      </c>
      <c r="C1" s="21"/>
      <c r="D1" s="21"/>
      <c r="E1" s="21"/>
    </row>
    <row r="2" spans="2:5" s="11" customFormat="1" ht="13.5" x14ac:dyDescent="0.15">
      <c r="B2" s="21" t="s">
        <v>1</v>
      </c>
      <c r="C2" s="21"/>
      <c r="D2" s="21"/>
      <c r="E2" s="21"/>
    </row>
    <row r="3" spans="2:5" s="11" customFormat="1" ht="13.5" x14ac:dyDescent="0.15">
      <c r="B3" s="21" t="s">
        <v>56</v>
      </c>
      <c r="C3" s="21"/>
      <c r="D3" s="21"/>
      <c r="E3" s="21"/>
    </row>
    <row r="4" spans="2:5" s="11" customFormat="1" ht="13.5" x14ac:dyDescent="0.15">
      <c r="B4" s="21" t="s">
        <v>2</v>
      </c>
      <c r="C4" s="21"/>
      <c r="D4" s="21"/>
      <c r="E4" s="21"/>
    </row>
    <row r="5" spans="2:5" s="11" customFormat="1" ht="12" x14ac:dyDescent="0.15"/>
    <row r="6" spans="2:5" s="11" customFormat="1" ht="13.5" x14ac:dyDescent="0.15">
      <c r="B6" s="19" t="s">
        <v>4</v>
      </c>
      <c r="C6" s="22"/>
      <c r="D6" s="20"/>
      <c r="E6" s="4"/>
    </row>
    <row r="7" spans="2:5" s="11" customFormat="1" ht="13.5" x14ac:dyDescent="0.15">
      <c r="B7" s="9"/>
      <c r="C7" s="19" t="s">
        <v>5</v>
      </c>
      <c r="D7" s="20"/>
      <c r="E7" s="10">
        <v>2000000</v>
      </c>
    </row>
    <row r="8" spans="2:5" s="11" customFormat="1" ht="13.5" x14ac:dyDescent="0.15">
      <c r="B8" s="2"/>
      <c r="C8" s="19" t="s">
        <v>6</v>
      </c>
      <c r="D8" s="20"/>
      <c r="E8" s="10">
        <f>SUM(E9:E13)</f>
        <v>2079697000</v>
      </c>
    </row>
    <row r="9" spans="2:5" s="11" customFormat="1" ht="12" x14ac:dyDescent="0.15">
      <c r="B9" s="2"/>
      <c r="C9" s="12" t="s">
        <v>17</v>
      </c>
      <c r="D9" s="2" t="s">
        <v>7</v>
      </c>
      <c r="E9" s="3">
        <v>861486000</v>
      </c>
    </row>
    <row r="10" spans="2:5" s="11" customFormat="1" ht="12" x14ac:dyDescent="0.15">
      <c r="B10" s="2"/>
      <c r="C10" s="12" t="s">
        <v>17</v>
      </c>
      <c r="D10" s="2" t="s">
        <v>8</v>
      </c>
      <c r="E10" s="3">
        <v>171783000</v>
      </c>
    </row>
    <row r="11" spans="2:5" s="11" customFormat="1" ht="12" x14ac:dyDescent="0.15">
      <c r="B11" s="2"/>
      <c r="C11" s="12" t="s">
        <v>17</v>
      </c>
      <c r="D11" s="2" t="s">
        <v>9</v>
      </c>
      <c r="E11" s="3">
        <v>895928000</v>
      </c>
    </row>
    <row r="12" spans="2:5" s="11" customFormat="1" ht="12" x14ac:dyDescent="0.15">
      <c r="B12" s="2"/>
      <c r="C12" s="12" t="s">
        <v>17</v>
      </c>
      <c r="D12" s="2" t="s">
        <v>10</v>
      </c>
      <c r="E12" s="3">
        <v>101500000</v>
      </c>
    </row>
    <row r="13" spans="2:5" s="11" customFormat="1" ht="12" x14ac:dyDescent="0.15">
      <c r="B13" s="2"/>
      <c r="C13" s="12" t="s">
        <v>17</v>
      </c>
      <c r="D13" s="2" t="s">
        <v>11</v>
      </c>
      <c r="E13" s="3">
        <v>49000000</v>
      </c>
    </row>
    <row r="14" spans="2:5" s="11" customFormat="1" ht="13.5" x14ac:dyDescent="0.15">
      <c r="B14" s="4"/>
      <c r="C14" s="19" t="s">
        <v>12</v>
      </c>
      <c r="D14" s="20"/>
      <c r="E14" s="10">
        <v>2750000</v>
      </c>
    </row>
    <row r="15" spans="2:5" s="11" customFormat="1" ht="6" customHeight="1" x14ac:dyDescent="0.15">
      <c r="B15" s="2"/>
      <c r="C15" s="2"/>
      <c r="D15" s="2"/>
      <c r="E15" s="3"/>
    </row>
    <row r="16" spans="2:5" s="8" customFormat="1" ht="13.5" x14ac:dyDescent="0.15">
      <c r="B16" s="16" t="s">
        <v>13</v>
      </c>
      <c r="C16" s="17"/>
      <c r="D16" s="18"/>
      <c r="E16" s="10">
        <f>SUM(E7+E8+E14)</f>
        <v>2084447000</v>
      </c>
    </row>
    <row r="17" spans="2:5" s="8" customFormat="1" ht="4.5" customHeight="1" x14ac:dyDescent="0.15">
      <c r="B17" s="4"/>
      <c r="C17" s="4"/>
      <c r="D17" s="4"/>
      <c r="E17" s="5"/>
    </row>
    <row r="18" spans="2:5" s="8" customFormat="1" ht="13.5" x14ac:dyDescent="0.15">
      <c r="B18" s="19" t="s">
        <v>14</v>
      </c>
      <c r="C18" s="22"/>
      <c r="D18" s="20"/>
      <c r="E18" s="5"/>
    </row>
    <row r="19" spans="2:5" s="8" customFormat="1" ht="13.5" x14ac:dyDescent="0.15">
      <c r="B19" s="4"/>
      <c r="C19" s="19" t="s">
        <v>15</v>
      </c>
      <c r="D19" s="20"/>
      <c r="E19" s="10">
        <f>SUM(E20:E26)</f>
        <v>1028551151</v>
      </c>
    </row>
    <row r="20" spans="2:5" s="11" customFormat="1" ht="12" x14ac:dyDescent="0.15">
      <c r="B20" s="2"/>
      <c r="C20" s="12" t="s">
        <v>17</v>
      </c>
      <c r="D20" s="2" t="s">
        <v>16</v>
      </c>
      <c r="E20" s="3">
        <v>963767651</v>
      </c>
    </row>
    <row r="21" spans="2:5" s="11" customFormat="1" ht="12" x14ac:dyDescent="0.15">
      <c r="B21" s="2"/>
      <c r="C21" s="12"/>
      <c r="D21" s="2" t="s">
        <v>18</v>
      </c>
      <c r="E21" s="3"/>
    </row>
    <row r="22" spans="2:5" s="11" customFormat="1" ht="12" x14ac:dyDescent="0.15">
      <c r="B22" s="2"/>
      <c r="C22" s="12" t="s">
        <v>17</v>
      </c>
      <c r="D22" s="2" t="s">
        <v>19</v>
      </c>
      <c r="E22" s="3">
        <v>34912500</v>
      </c>
    </row>
    <row r="23" spans="2:5" s="11" customFormat="1" ht="12" x14ac:dyDescent="0.15">
      <c r="B23" s="2"/>
      <c r="C23" s="12"/>
      <c r="D23" s="2" t="s">
        <v>20</v>
      </c>
      <c r="E23" s="3"/>
    </row>
    <row r="24" spans="2:5" s="11" customFormat="1" ht="12" x14ac:dyDescent="0.15">
      <c r="B24" s="2"/>
      <c r="C24" s="12" t="s">
        <v>17</v>
      </c>
      <c r="D24" s="2" t="s">
        <v>21</v>
      </c>
      <c r="E24" s="3">
        <v>16731000</v>
      </c>
    </row>
    <row r="25" spans="2:5" s="11" customFormat="1" ht="12" x14ac:dyDescent="0.15">
      <c r="B25" s="2"/>
      <c r="C25" s="12"/>
      <c r="D25" s="2" t="s">
        <v>22</v>
      </c>
      <c r="E25" s="3"/>
    </row>
    <row r="26" spans="2:5" s="11" customFormat="1" ht="12" x14ac:dyDescent="0.15">
      <c r="B26" s="2"/>
      <c r="C26" s="12" t="s">
        <v>17</v>
      </c>
      <c r="D26" s="2" t="s">
        <v>23</v>
      </c>
      <c r="E26" s="3">
        <v>13140000</v>
      </c>
    </row>
    <row r="27" spans="2:5" s="11" customFormat="1" ht="12" x14ac:dyDescent="0.15">
      <c r="B27" s="2"/>
      <c r="C27" s="12"/>
      <c r="D27" s="2" t="s">
        <v>24</v>
      </c>
      <c r="E27" s="2"/>
    </row>
    <row r="28" spans="2:5" s="11" customFormat="1" ht="5.25" customHeight="1" x14ac:dyDescent="0.15">
      <c r="B28" s="2"/>
      <c r="C28" s="12"/>
      <c r="D28" s="2"/>
      <c r="E28" s="2"/>
    </row>
    <row r="29" spans="2:5" s="8" customFormat="1" ht="13.5" x14ac:dyDescent="0.15">
      <c r="B29" s="4"/>
      <c r="C29" s="19" t="s">
        <v>25</v>
      </c>
      <c r="D29" s="20"/>
      <c r="E29" s="10">
        <f>SUM(E30:E37)</f>
        <v>741852137.01000011</v>
      </c>
    </row>
    <row r="30" spans="2:5" s="11" customFormat="1" ht="12" x14ac:dyDescent="0.15">
      <c r="B30" s="2"/>
      <c r="C30" s="12" t="s">
        <v>17</v>
      </c>
      <c r="D30" s="2" t="s">
        <v>26</v>
      </c>
      <c r="E30" s="3">
        <v>38297500</v>
      </c>
    </row>
    <row r="31" spans="2:5" s="11" customFormat="1" ht="12" x14ac:dyDescent="0.15">
      <c r="B31" s="2"/>
      <c r="C31" s="12" t="s">
        <v>17</v>
      </c>
      <c r="D31" s="2" t="s">
        <v>27</v>
      </c>
      <c r="E31" s="3">
        <v>206206000</v>
      </c>
    </row>
    <row r="32" spans="2:5" s="11" customFormat="1" ht="12" x14ac:dyDescent="0.15">
      <c r="B32" s="2"/>
      <c r="C32" s="12" t="s">
        <v>17</v>
      </c>
      <c r="D32" s="2" t="s">
        <v>28</v>
      </c>
      <c r="E32" s="3">
        <v>260800863.49000001</v>
      </c>
    </row>
    <row r="33" spans="2:5" s="11" customFormat="1" ht="12" x14ac:dyDescent="0.15">
      <c r="B33" s="2"/>
      <c r="C33" s="12" t="s">
        <v>17</v>
      </c>
      <c r="D33" s="2" t="s">
        <v>29</v>
      </c>
      <c r="E33" s="3">
        <v>74864526.930000007</v>
      </c>
    </row>
    <row r="34" spans="2:5" s="11" customFormat="1" ht="12" x14ac:dyDescent="0.15">
      <c r="B34" s="2"/>
      <c r="C34" s="12" t="s">
        <v>17</v>
      </c>
      <c r="D34" s="2" t="s">
        <v>57</v>
      </c>
      <c r="E34" s="3">
        <v>1713246.59</v>
      </c>
    </row>
    <row r="35" spans="2:5" s="11" customFormat="1" ht="12" x14ac:dyDescent="0.15">
      <c r="B35" s="2"/>
      <c r="C35" s="12" t="s">
        <v>17</v>
      </c>
      <c r="D35" s="2" t="s">
        <v>30</v>
      </c>
      <c r="E35" s="3">
        <v>13820000</v>
      </c>
    </row>
    <row r="36" spans="2:5" s="11" customFormat="1" ht="12" x14ac:dyDescent="0.15">
      <c r="B36" s="2"/>
      <c r="C36" s="12"/>
      <c r="D36" s="2" t="s">
        <v>31</v>
      </c>
      <c r="E36" s="3"/>
    </row>
    <row r="37" spans="2:5" s="11" customFormat="1" ht="12" x14ac:dyDescent="0.15">
      <c r="B37" s="2"/>
      <c r="C37" s="12" t="s">
        <v>17</v>
      </c>
      <c r="D37" s="2" t="s">
        <v>32</v>
      </c>
      <c r="E37" s="3">
        <v>146150000</v>
      </c>
    </row>
    <row r="38" spans="2:5" s="11" customFormat="1" ht="4.5" customHeight="1" x14ac:dyDescent="0.15">
      <c r="B38" s="2"/>
      <c r="C38" s="12"/>
      <c r="D38" s="2"/>
      <c r="E38" s="3"/>
    </row>
    <row r="39" spans="2:5" s="11" customFormat="1" ht="13.5" x14ac:dyDescent="0.15">
      <c r="B39" s="4"/>
      <c r="C39" s="19" t="s">
        <v>33</v>
      </c>
      <c r="D39" s="20"/>
      <c r="E39" s="10">
        <f>SUM(E40:E43)</f>
        <v>255188500</v>
      </c>
    </row>
    <row r="40" spans="2:5" s="11" customFormat="1" ht="12" x14ac:dyDescent="0.15">
      <c r="B40" s="2"/>
      <c r="C40" s="12" t="s">
        <v>17</v>
      </c>
      <c r="D40" s="2" t="s">
        <v>34</v>
      </c>
      <c r="E40" s="3">
        <v>75365000</v>
      </c>
    </row>
    <row r="41" spans="2:5" s="11" customFormat="1" ht="12" x14ac:dyDescent="0.15">
      <c r="B41" s="2"/>
      <c r="C41" s="12"/>
      <c r="D41" s="2" t="s">
        <v>35</v>
      </c>
      <c r="E41" s="3"/>
    </row>
    <row r="42" spans="2:5" s="11" customFormat="1" ht="12" x14ac:dyDescent="0.15">
      <c r="B42" s="2"/>
      <c r="C42" s="12" t="s">
        <v>17</v>
      </c>
      <c r="D42" s="2" t="s">
        <v>36</v>
      </c>
      <c r="E42" s="3">
        <v>115320500</v>
      </c>
    </row>
    <row r="43" spans="2:5" s="11" customFormat="1" ht="12" x14ac:dyDescent="0.15">
      <c r="B43" s="2"/>
      <c r="C43" s="12" t="s">
        <v>17</v>
      </c>
      <c r="D43" s="2" t="s">
        <v>38</v>
      </c>
      <c r="E43" s="3">
        <v>64503000</v>
      </c>
    </row>
    <row r="44" spans="2:5" s="11" customFormat="1" ht="3.75" customHeight="1" x14ac:dyDescent="0.15">
      <c r="B44" s="2"/>
      <c r="C44" s="12"/>
      <c r="D44" s="2"/>
      <c r="E44" s="3"/>
    </row>
    <row r="45" spans="2:5" s="11" customFormat="1" ht="13.5" x14ac:dyDescent="0.15">
      <c r="B45" s="4"/>
      <c r="C45" s="19" t="s">
        <v>39</v>
      </c>
      <c r="D45" s="20"/>
      <c r="E45" s="10">
        <f>SUM(E46:E50)</f>
        <v>216625000</v>
      </c>
    </row>
    <row r="46" spans="2:5" s="11" customFormat="1" ht="12" x14ac:dyDescent="0.15">
      <c r="B46" s="2"/>
      <c r="C46" s="12" t="s">
        <v>17</v>
      </c>
      <c r="D46" s="2" t="s">
        <v>40</v>
      </c>
      <c r="E46" s="3">
        <v>103100000</v>
      </c>
    </row>
    <row r="47" spans="2:5" s="11" customFormat="1" ht="12" x14ac:dyDescent="0.15">
      <c r="B47" s="2"/>
      <c r="C47" s="12" t="s">
        <v>17</v>
      </c>
      <c r="D47" s="2" t="s">
        <v>41</v>
      </c>
      <c r="E47" s="3">
        <v>88575000</v>
      </c>
    </row>
    <row r="48" spans="2:5" s="11" customFormat="1" ht="12" x14ac:dyDescent="0.15">
      <c r="B48" s="2"/>
      <c r="C48" s="12" t="s">
        <v>17</v>
      </c>
      <c r="D48" s="2" t="s">
        <v>58</v>
      </c>
      <c r="E48" s="3">
        <v>15000000</v>
      </c>
    </row>
    <row r="49" spans="2:5" s="11" customFormat="1" ht="12" x14ac:dyDescent="0.15">
      <c r="B49" s="2"/>
      <c r="C49" s="12"/>
      <c r="D49" s="2" t="s">
        <v>59</v>
      </c>
      <c r="E49" s="3"/>
    </row>
    <row r="50" spans="2:5" s="11" customFormat="1" ht="12" x14ac:dyDescent="0.15">
      <c r="B50" s="2"/>
      <c r="C50" s="12" t="s">
        <v>17</v>
      </c>
      <c r="D50" s="2" t="s">
        <v>53</v>
      </c>
      <c r="E50" s="3">
        <v>9950000</v>
      </c>
    </row>
    <row r="51" spans="2:5" s="11" customFormat="1" ht="12.75" customHeight="1" x14ac:dyDescent="0.15">
      <c r="B51" s="2"/>
      <c r="C51" s="12"/>
      <c r="D51" s="2"/>
      <c r="E51" s="3"/>
    </row>
    <row r="52" spans="2:5" s="11" customFormat="1" ht="13.5" x14ac:dyDescent="0.15">
      <c r="B52" s="2"/>
      <c r="C52" s="19" t="s">
        <v>42</v>
      </c>
      <c r="D52" s="20"/>
      <c r="E52" s="10">
        <f>E54+E55</f>
        <v>104078993.41</v>
      </c>
    </row>
    <row r="53" spans="2:5" s="11" customFormat="1" ht="13.5" x14ac:dyDescent="0.15">
      <c r="B53" s="2"/>
      <c r="C53" s="19" t="s">
        <v>43</v>
      </c>
      <c r="D53" s="20"/>
      <c r="E53" s="5"/>
    </row>
    <row r="54" spans="2:5" s="11" customFormat="1" ht="12" x14ac:dyDescent="0.15">
      <c r="B54" s="2"/>
      <c r="C54" s="12" t="s">
        <v>17</v>
      </c>
      <c r="D54" s="2" t="s">
        <v>44</v>
      </c>
      <c r="E54" s="3">
        <v>14078993.41</v>
      </c>
    </row>
    <row r="55" spans="2:5" s="11" customFormat="1" ht="12" x14ac:dyDescent="0.15">
      <c r="B55" s="2"/>
      <c r="C55" s="12" t="s">
        <v>17</v>
      </c>
      <c r="D55" s="2" t="s">
        <v>45</v>
      </c>
      <c r="E55" s="3">
        <v>90000000</v>
      </c>
    </row>
    <row r="56" spans="2:5" s="11" customFormat="1" ht="4.5" customHeight="1" x14ac:dyDescent="0.15">
      <c r="B56" s="2"/>
      <c r="C56" s="12"/>
      <c r="D56" s="2"/>
      <c r="E56" s="2"/>
    </row>
    <row r="57" spans="2:5" s="11" customFormat="1" ht="13.5" x14ac:dyDescent="0.15">
      <c r="B57" s="16" t="s">
        <v>46</v>
      </c>
      <c r="C57" s="17"/>
      <c r="D57" s="18"/>
      <c r="E57" s="10">
        <f>SUM(E19+E29+E39+E45+E52)</f>
        <v>2346295781.4200001</v>
      </c>
    </row>
    <row r="58" spans="2:5" s="11" customFormat="1" ht="5.25" customHeight="1" x14ac:dyDescent="0.15">
      <c r="B58" s="4"/>
      <c r="C58" s="4"/>
      <c r="D58" s="4"/>
      <c r="E58" s="5"/>
    </row>
    <row r="59" spans="2:5" s="11" customFormat="1" ht="13.5" x14ac:dyDescent="0.15">
      <c r="B59" s="16" t="s">
        <v>47</v>
      </c>
      <c r="C59" s="17"/>
      <c r="D59" s="18"/>
      <c r="E59" s="10">
        <f>E16-E57</f>
        <v>-261848781.42000008</v>
      </c>
    </row>
    <row r="60" spans="2:5" s="11" customFormat="1" ht="5.25" customHeight="1" x14ac:dyDescent="0.15">
      <c r="B60" s="4"/>
      <c r="C60" s="4"/>
      <c r="D60" s="4"/>
      <c r="E60" s="5"/>
    </row>
    <row r="61" spans="2:5" s="11" customFormat="1" ht="13.5" x14ac:dyDescent="0.15">
      <c r="B61" s="19" t="s">
        <v>48</v>
      </c>
      <c r="C61" s="22"/>
      <c r="D61" s="20"/>
      <c r="E61" s="10"/>
    </row>
    <row r="62" spans="2:5" s="11" customFormat="1" ht="13.5" x14ac:dyDescent="0.15">
      <c r="B62" s="4"/>
      <c r="C62" s="19" t="s">
        <v>49</v>
      </c>
      <c r="D62" s="20"/>
      <c r="E62" s="10"/>
    </row>
    <row r="63" spans="2:5" s="11" customFormat="1" ht="13.5" x14ac:dyDescent="0.15">
      <c r="B63" s="4"/>
      <c r="C63" s="19" t="s">
        <v>50</v>
      </c>
      <c r="D63" s="20"/>
      <c r="E63" s="10">
        <f>SUM(E64:E68)</f>
        <v>261848781.42000002</v>
      </c>
    </row>
    <row r="64" spans="2:5" s="11" customFormat="1" ht="12" x14ac:dyDescent="0.15">
      <c r="B64" s="2"/>
      <c r="C64" s="12" t="s">
        <v>17</v>
      </c>
      <c r="D64" s="2" t="s">
        <v>5</v>
      </c>
      <c r="E64" s="3">
        <v>462526.93</v>
      </c>
    </row>
    <row r="65" spans="2:5" s="11" customFormat="1" ht="12" x14ac:dyDescent="0.15">
      <c r="B65" s="2"/>
      <c r="C65" s="12" t="s">
        <v>17</v>
      </c>
      <c r="D65" s="2" t="s">
        <v>9</v>
      </c>
      <c r="E65" s="3">
        <v>85910651</v>
      </c>
    </row>
    <row r="66" spans="2:5" s="11" customFormat="1" ht="12" x14ac:dyDescent="0.15">
      <c r="B66" s="2"/>
      <c r="C66" s="12" t="s">
        <v>17</v>
      </c>
      <c r="D66" s="2" t="s">
        <v>7</v>
      </c>
      <c r="E66" s="3">
        <v>155409493.41</v>
      </c>
    </row>
    <row r="67" spans="2:5" s="11" customFormat="1" ht="12" x14ac:dyDescent="0.15">
      <c r="B67" s="2"/>
      <c r="C67" s="12" t="s">
        <v>17</v>
      </c>
      <c r="D67" s="2" t="s">
        <v>8</v>
      </c>
      <c r="E67" s="3">
        <v>19102863.489999998</v>
      </c>
    </row>
    <row r="68" spans="2:5" s="11" customFormat="1" ht="12" x14ac:dyDescent="0.15">
      <c r="B68" s="2"/>
      <c r="C68" s="12" t="s">
        <v>17</v>
      </c>
      <c r="D68" s="2" t="s">
        <v>12</v>
      </c>
      <c r="E68" s="3">
        <v>963246.59</v>
      </c>
    </row>
    <row r="69" spans="2:5" s="11" customFormat="1" ht="3" customHeight="1" x14ac:dyDescent="0.15">
      <c r="B69" s="2"/>
      <c r="C69" s="2"/>
      <c r="D69" s="2"/>
      <c r="E69" s="2"/>
    </row>
    <row r="70" spans="2:5" s="11" customFormat="1" ht="13.5" x14ac:dyDescent="0.15">
      <c r="B70" s="16" t="s">
        <v>51</v>
      </c>
      <c r="C70" s="17"/>
      <c r="D70" s="18"/>
      <c r="E70" s="10">
        <f>E63</f>
        <v>261848781.42000002</v>
      </c>
    </row>
    <row r="71" spans="2:5" s="11" customFormat="1" ht="4.5" customHeight="1" x14ac:dyDescent="0.15">
      <c r="B71" s="2"/>
      <c r="C71" s="2"/>
      <c r="D71" s="2"/>
      <c r="E71" s="2"/>
    </row>
    <row r="72" spans="2:5" s="11" customFormat="1" ht="12" x14ac:dyDescent="0.15">
      <c r="B72" s="23" t="s">
        <v>55</v>
      </c>
      <c r="C72" s="24"/>
      <c r="D72" s="25"/>
      <c r="E72" s="15">
        <f>E59+E70</f>
        <v>0</v>
      </c>
    </row>
    <row r="73" spans="2:5" s="11" customFormat="1" ht="12" x14ac:dyDescent="0.15"/>
    <row r="74" spans="2:5" s="11" customFormat="1" ht="12" x14ac:dyDescent="0.15"/>
    <row r="75" spans="2:5" s="11" customFormat="1" ht="12" x14ac:dyDescent="0.15"/>
    <row r="76" spans="2:5" s="11" customFormat="1" ht="12" x14ac:dyDescent="0.15"/>
    <row r="77" spans="2:5" s="11" customFormat="1" ht="12" x14ac:dyDescent="0.15"/>
    <row r="78" spans="2:5" s="11" customFormat="1" ht="12" x14ac:dyDescent="0.15"/>
    <row r="79" spans="2:5" s="11" customFormat="1" ht="12" x14ac:dyDescent="0.15"/>
    <row r="80" spans="2:5" s="11" customFormat="1" ht="12" x14ac:dyDescent="0.15"/>
    <row r="81" s="11" customFormat="1" ht="12" x14ac:dyDescent="0.15"/>
    <row r="82" s="11" customFormat="1" ht="12" x14ac:dyDescent="0.15"/>
    <row r="83" s="11" customFormat="1" ht="12" x14ac:dyDescent="0.15"/>
    <row r="84" s="11" customFormat="1" ht="12" x14ac:dyDescent="0.15"/>
    <row r="85" s="11" customFormat="1" ht="12" x14ac:dyDescent="0.15"/>
    <row r="86" s="11" customFormat="1" ht="12" x14ac:dyDescent="0.15"/>
    <row r="87" s="11" customFormat="1" ht="12" x14ac:dyDescent="0.15"/>
    <row r="88" s="11" customFormat="1" ht="12" x14ac:dyDescent="0.15"/>
    <row r="89" s="11" customFormat="1" ht="12" x14ac:dyDescent="0.15"/>
    <row r="90" s="11" customFormat="1" ht="12" x14ac:dyDescent="0.15"/>
    <row r="91" s="11" customFormat="1" ht="12" x14ac:dyDescent="0.15"/>
    <row r="92" s="11" customFormat="1" ht="12" x14ac:dyDescent="0.15"/>
    <row r="93" s="11" customFormat="1" ht="12" x14ac:dyDescent="0.15"/>
    <row r="94" s="11" customFormat="1" ht="12" x14ac:dyDescent="0.15"/>
    <row r="95" s="11" customFormat="1" ht="12" x14ac:dyDescent="0.15"/>
    <row r="96" s="11" customFormat="1" ht="12" x14ac:dyDescent="0.15"/>
    <row r="97" s="11" customFormat="1" ht="12" x14ac:dyDescent="0.15"/>
    <row r="98" s="11" customFormat="1" ht="12" x14ac:dyDescent="0.15"/>
    <row r="99" s="11" customFormat="1" ht="12" x14ac:dyDescent="0.15"/>
    <row r="100" s="11" customFormat="1" ht="12" x14ac:dyDescent="0.15"/>
    <row r="101" s="11" customFormat="1" ht="12" x14ac:dyDescent="0.15"/>
    <row r="102" s="11" customFormat="1" ht="12" x14ac:dyDescent="0.15"/>
    <row r="103" s="11" customFormat="1" ht="12" x14ac:dyDescent="0.15"/>
    <row r="104" s="11" customFormat="1" ht="12" x14ac:dyDescent="0.15"/>
    <row r="105" s="11" customFormat="1" ht="12" x14ac:dyDescent="0.15"/>
    <row r="106" s="11" customFormat="1" ht="12" x14ac:dyDescent="0.15"/>
    <row r="107" s="11" customFormat="1" ht="12" x14ac:dyDescent="0.15"/>
    <row r="108" s="11" customFormat="1" ht="12" x14ac:dyDescent="0.15"/>
    <row r="109" s="11" customFormat="1" ht="12" x14ac:dyDescent="0.15"/>
    <row r="110" s="11" customFormat="1" ht="12" x14ac:dyDescent="0.15"/>
    <row r="111" s="11" customFormat="1" ht="12" x14ac:dyDescent="0.15"/>
    <row r="112" s="11" customFormat="1" ht="12" x14ac:dyDescent="0.15"/>
    <row r="113" s="11" customFormat="1" ht="12" x14ac:dyDescent="0.15"/>
    <row r="114" s="11" customFormat="1" ht="12" x14ac:dyDescent="0.15"/>
    <row r="115" s="11" customFormat="1" ht="12" x14ac:dyDescent="0.15"/>
    <row r="116" s="11" customFormat="1" ht="12" x14ac:dyDescent="0.15"/>
    <row r="117" s="11" customFormat="1" ht="12" x14ac:dyDescent="0.15"/>
    <row r="118" s="11" customFormat="1" ht="12" x14ac:dyDescent="0.15"/>
    <row r="119" s="11" customFormat="1" ht="12" x14ac:dyDescent="0.15"/>
    <row r="120" s="11" customFormat="1" ht="12" x14ac:dyDescent="0.15"/>
    <row r="121" s="1" customFormat="1" ht="13.5" x14ac:dyDescent="0.15"/>
    <row r="122" s="1" customFormat="1" ht="13.5" x14ac:dyDescent="0.15"/>
    <row r="123" s="1" customFormat="1" ht="13.5" x14ac:dyDescent="0.15"/>
    <row r="124" s="1" customFormat="1" ht="13.5" x14ac:dyDescent="0.15"/>
    <row r="125" s="1" customFormat="1" ht="13.5" x14ac:dyDescent="0.15"/>
    <row r="126" s="1" customFormat="1" ht="13.5" x14ac:dyDescent="0.15"/>
    <row r="127" s="1" customFormat="1" ht="13.5" x14ac:dyDescent="0.15"/>
  </sheetData>
  <mergeCells count="23">
    <mergeCell ref="C53:D53"/>
    <mergeCell ref="B57:D57"/>
    <mergeCell ref="B72:D72"/>
    <mergeCell ref="B61:D61"/>
    <mergeCell ref="C62:D62"/>
    <mergeCell ref="C63:D63"/>
    <mergeCell ref="B70:D70"/>
    <mergeCell ref="B59:D59"/>
    <mergeCell ref="C29:D29"/>
    <mergeCell ref="B1:E1"/>
    <mergeCell ref="B2:E2"/>
    <mergeCell ref="B4:E4"/>
    <mergeCell ref="B3:E3"/>
    <mergeCell ref="B6:D6"/>
    <mergeCell ref="C7:D7"/>
    <mergeCell ref="C8:D8"/>
    <mergeCell ref="C14:D14"/>
    <mergeCell ref="B16:D16"/>
    <mergeCell ref="B18:D18"/>
    <mergeCell ref="C19:D19"/>
    <mergeCell ref="C39:D39"/>
    <mergeCell ref="C45:D45"/>
    <mergeCell ref="C52:D52"/>
  </mergeCells>
  <pageMargins left="0.70866141732283472" right="0.70866141732283472" top="0" bottom="0.35433070866141736" header="0.31496062992125984" footer="0.31496062992125984"/>
  <pageSetup paperSize="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EF145-209F-485D-82B1-20D68F57A5D4}">
  <dimension ref="A1:F163"/>
  <sheetViews>
    <sheetView tabSelected="1" topLeftCell="A8" zoomScale="136" zoomScaleNormal="136" workbookViewId="0">
      <selection activeCell="E64" sqref="E64"/>
    </sheetView>
  </sheetViews>
  <sheetFormatPr defaultRowHeight="15" x14ac:dyDescent="0.2"/>
  <cols>
    <col min="1" max="1" width="4.5703125" customWidth="1"/>
    <col min="2" max="3" width="2.82421875" customWidth="1"/>
    <col min="4" max="4" width="53.5390625" customWidth="1"/>
    <col min="5" max="5" width="21.5234375" customWidth="1"/>
    <col min="6" max="6" width="5.109375" customWidth="1"/>
  </cols>
  <sheetData>
    <row r="1" spans="1:6" s="8" customFormat="1" ht="13.5" x14ac:dyDescent="0.15">
      <c r="B1" s="21" t="s">
        <v>52</v>
      </c>
      <c r="C1" s="21"/>
      <c r="D1" s="21"/>
      <c r="E1" s="21"/>
    </row>
    <row r="2" spans="1:6" s="8" customFormat="1" ht="13.5" x14ac:dyDescent="0.15">
      <c r="A2" s="11"/>
      <c r="B2" s="21" t="s">
        <v>0</v>
      </c>
      <c r="C2" s="21"/>
      <c r="D2" s="21"/>
      <c r="E2" s="21"/>
      <c r="F2" s="11"/>
    </row>
    <row r="3" spans="1:6" s="8" customFormat="1" ht="13.5" x14ac:dyDescent="0.15">
      <c r="A3" s="11"/>
      <c r="B3" s="21" t="s">
        <v>1</v>
      </c>
      <c r="C3" s="21"/>
      <c r="D3" s="21"/>
      <c r="E3" s="21"/>
      <c r="F3" s="11"/>
    </row>
    <row r="4" spans="1:6" s="8" customFormat="1" ht="13.5" x14ac:dyDescent="0.15">
      <c r="A4" s="11"/>
      <c r="B4" s="21" t="s">
        <v>3</v>
      </c>
      <c r="C4" s="21"/>
      <c r="D4" s="21"/>
      <c r="E4" s="21"/>
      <c r="F4" s="11"/>
    </row>
    <row r="5" spans="1:6" s="8" customFormat="1" ht="13.5" x14ac:dyDescent="0.15">
      <c r="A5" s="11"/>
      <c r="B5" s="21" t="s">
        <v>2</v>
      </c>
      <c r="C5" s="21"/>
      <c r="D5" s="21"/>
      <c r="E5" s="21"/>
      <c r="F5" s="11"/>
    </row>
    <row r="6" spans="1:6" s="8" customFormat="1" ht="5.25" customHeight="1" x14ac:dyDescent="0.15">
      <c r="A6" s="11"/>
      <c r="B6" s="11"/>
      <c r="C6" s="11"/>
      <c r="D6" s="11"/>
      <c r="E6" s="11"/>
      <c r="F6" s="11"/>
    </row>
    <row r="7" spans="1:6" s="8" customFormat="1" ht="13.5" x14ac:dyDescent="0.15">
      <c r="A7" s="11"/>
      <c r="B7" s="19" t="s">
        <v>4</v>
      </c>
      <c r="C7" s="22"/>
      <c r="D7" s="20"/>
      <c r="E7" s="4"/>
      <c r="F7" s="11"/>
    </row>
    <row r="8" spans="1:6" s="8" customFormat="1" ht="13.5" x14ac:dyDescent="0.15">
      <c r="A8" s="11"/>
      <c r="B8" s="9"/>
      <c r="C8" s="19" t="s">
        <v>5</v>
      </c>
      <c r="D8" s="20"/>
      <c r="E8" s="10">
        <v>650000</v>
      </c>
      <c r="F8" s="11"/>
    </row>
    <row r="9" spans="1:6" s="8" customFormat="1" ht="13.5" x14ac:dyDescent="0.15">
      <c r="A9" s="11"/>
      <c r="B9" s="2"/>
      <c r="C9" s="19" t="s">
        <v>6</v>
      </c>
      <c r="D9" s="20"/>
      <c r="E9" s="10">
        <f>SUM(E10:E14)</f>
        <v>1818219848</v>
      </c>
      <c r="F9" s="11"/>
    </row>
    <row r="10" spans="1:6" s="8" customFormat="1" ht="12.75" x14ac:dyDescent="0.15">
      <c r="A10" s="11"/>
      <c r="B10" s="2"/>
      <c r="C10" s="12" t="s">
        <v>17</v>
      </c>
      <c r="D10" s="2" t="s">
        <v>7</v>
      </c>
      <c r="E10" s="3">
        <v>600918000</v>
      </c>
      <c r="F10" s="11"/>
    </row>
    <row r="11" spans="1:6" s="8" customFormat="1" ht="12.75" x14ac:dyDescent="0.15">
      <c r="A11" s="11"/>
      <c r="B11" s="2"/>
      <c r="C11" s="12" t="s">
        <v>17</v>
      </c>
      <c r="D11" s="2" t="s">
        <v>8</v>
      </c>
      <c r="E11" s="3">
        <v>163241000</v>
      </c>
      <c r="F11" s="11"/>
    </row>
    <row r="12" spans="1:6" s="8" customFormat="1" ht="12.75" x14ac:dyDescent="0.15">
      <c r="A12" s="11"/>
      <c r="B12" s="2"/>
      <c r="C12" s="12" t="s">
        <v>17</v>
      </c>
      <c r="D12" s="2" t="s">
        <v>9</v>
      </c>
      <c r="E12" s="3">
        <v>883160848</v>
      </c>
      <c r="F12" s="11"/>
    </row>
    <row r="13" spans="1:6" s="8" customFormat="1" ht="12.75" x14ac:dyDescent="0.15">
      <c r="A13" s="11"/>
      <c r="B13" s="2"/>
      <c r="C13" s="12" t="s">
        <v>17</v>
      </c>
      <c r="D13" s="2" t="s">
        <v>10</v>
      </c>
      <c r="E13" s="3">
        <v>76900000</v>
      </c>
      <c r="F13" s="11"/>
    </row>
    <row r="14" spans="1:6" s="8" customFormat="1" ht="12.75" x14ac:dyDescent="0.15">
      <c r="A14" s="11"/>
      <c r="B14" s="2"/>
      <c r="C14" s="12" t="s">
        <v>17</v>
      </c>
      <c r="D14" s="2" t="s">
        <v>11</v>
      </c>
      <c r="E14" s="3">
        <v>94000000</v>
      </c>
      <c r="F14" s="11"/>
    </row>
    <row r="15" spans="1:6" s="8" customFormat="1" ht="13.5" x14ac:dyDescent="0.15">
      <c r="A15" s="11"/>
      <c r="B15" s="4"/>
      <c r="C15" s="19" t="s">
        <v>12</v>
      </c>
      <c r="D15" s="20"/>
      <c r="E15" s="10">
        <v>4992447</v>
      </c>
      <c r="F15" s="11"/>
    </row>
    <row r="16" spans="1:6" s="8" customFormat="1" ht="4.5" customHeight="1" x14ac:dyDescent="0.15">
      <c r="A16" s="11"/>
      <c r="B16" s="2"/>
      <c r="C16" s="2"/>
      <c r="D16" s="2"/>
      <c r="E16" s="3"/>
      <c r="F16" s="11"/>
    </row>
    <row r="17" spans="1:6" s="8" customFormat="1" ht="13.5" x14ac:dyDescent="0.15">
      <c r="B17" s="16" t="s">
        <v>13</v>
      </c>
      <c r="C17" s="17"/>
      <c r="D17" s="18"/>
      <c r="E17" s="10">
        <f>SUM(E8+E9+E15)</f>
        <v>1823862295</v>
      </c>
    </row>
    <row r="18" spans="1:6" s="8" customFormat="1" ht="5.25" customHeight="1" x14ac:dyDescent="0.15">
      <c r="B18" s="4"/>
      <c r="C18" s="4"/>
      <c r="D18" s="4"/>
      <c r="E18" s="5"/>
    </row>
    <row r="19" spans="1:6" s="8" customFormat="1" ht="13.5" x14ac:dyDescent="0.15">
      <c r="B19" s="19" t="s">
        <v>14</v>
      </c>
      <c r="C19" s="22"/>
      <c r="D19" s="20"/>
      <c r="E19" s="5"/>
    </row>
    <row r="20" spans="1:6" s="8" customFormat="1" ht="13.5" x14ac:dyDescent="0.15">
      <c r="B20" s="4"/>
      <c r="C20" s="19" t="s">
        <v>15</v>
      </c>
      <c r="D20" s="20"/>
      <c r="E20" s="10">
        <f>SUM(E21:E27)</f>
        <v>920924577</v>
      </c>
    </row>
    <row r="21" spans="1:6" s="8" customFormat="1" ht="12.75" x14ac:dyDescent="0.15">
      <c r="A21" s="11"/>
      <c r="B21" s="2"/>
      <c r="C21" s="12" t="s">
        <v>17</v>
      </c>
      <c r="D21" s="2" t="s">
        <v>16</v>
      </c>
      <c r="E21" s="3">
        <v>824018577</v>
      </c>
      <c r="F21" s="11"/>
    </row>
    <row r="22" spans="1:6" s="8" customFormat="1" ht="12.75" x14ac:dyDescent="0.15">
      <c r="A22" s="11"/>
      <c r="B22" s="2"/>
      <c r="C22" s="12"/>
      <c r="D22" s="2" t="s">
        <v>18</v>
      </c>
      <c r="E22" s="3"/>
      <c r="F22" s="11"/>
    </row>
    <row r="23" spans="1:6" s="8" customFormat="1" ht="12.75" x14ac:dyDescent="0.15">
      <c r="A23" s="11"/>
      <c r="B23" s="2"/>
      <c r="C23" s="12" t="s">
        <v>17</v>
      </c>
      <c r="D23" s="2" t="s">
        <v>19</v>
      </c>
      <c r="E23" s="3">
        <v>69865000</v>
      </c>
      <c r="F23" s="11"/>
    </row>
    <row r="24" spans="1:6" s="8" customFormat="1" ht="12.75" x14ac:dyDescent="0.15">
      <c r="A24" s="11"/>
      <c r="B24" s="2"/>
      <c r="C24" s="12"/>
      <c r="D24" s="2" t="s">
        <v>20</v>
      </c>
      <c r="E24" s="3"/>
      <c r="F24" s="11"/>
    </row>
    <row r="25" spans="1:6" s="8" customFormat="1" ht="12.75" x14ac:dyDescent="0.15">
      <c r="A25" s="11"/>
      <c r="B25" s="2"/>
      <c r="C25" s="12" t="s">
        <v>17</v>
      </c>
      <c r="D25" s="2" t="s">
        <v>21</v>
      </c>
      <c r="E25" s="3">
        <v>12771000</v>
      </c>
      <c r="F25" s="11"/>
    </row>
    <row r="26" spans="1:6" s="8" customFormat="1" ht="12.75" x14ac:dyDescent="0.15">
      <c r="A26" s="11"/>
      <c r="B26" s="2"/>
      <c r="C26" s="12"/>
      <c r="D26" s="2" t="s">
        <v>22</v>
      </c>
      <c r="E26" s="3"/>
      <c r="F26" s="11"/>
    </row>
    <row r="27" spans="1:6" s="8" customFormat="1" ht="12.75" x14ac:dyDescent="0.15">
      <c r="A27" s="11"/>
      <c r="B27" s="2"/>
      <c r="C27" s="12" t="s">
        <v>17</v>
      </c>
      <c r="D27" s="2" t="s">
        <v>23</v>
      </c>
      <c r="E27" s="3">
        <v>14270000</v>
      </c>
      <c r="F27" s="11"/>
    </row>
    <row r="28" spans="1:6" s="8" customFormat="1" ht="12.75" x14ac:dyDescent="0.15">
      <c r="A28" s="11"/>
      <c r="B28" s="2"/>
      <c r="C28" s="12"/>
      <c r="D28" s="2" t="s">
        <v>24</v>
      </c>
      <c r="E28" s="2"/>
      <c r="F28" s="11"/>
    </row>
    <row r="29" spans="1:6" s="8" customFormat="1" ht="3.75" customHeight="1" x14ac:dyDescent="0.15">
      <c r="A29" s="11"/>
      <c r="B29" s="2"/>
      <c r="C29" s="12"/>
      <c r="D29" s="2"/>
      <c r="E29" s="2"/>
      <c r="F29" s="11"/>
    </row>
    <row r="30" spans="1:6" s="8" customFormat="1" ht="13.5" x14ac:dyDescent="0.15">
      <c r="B30" s="4"/>
      <c r="C30" s="19" t="s">
        <v>25</v>
      </c>
      <c r="D30" s="20"/>
      <c r="E30" s="10">
        <f>SUM(E31:E35)</f>
        <v>316193975</v>
      </c>
    </row>
    <row r="31" spans="1:6" s="8" customFormat="1" ht="12.75" x14ac:dyDescent="0.15">
      <c r="A31" s="11"/>
      <c r="B31" s="2"/>
      <c r="C31" s="12" t="s">
        <v>17</v>
      </c>
      <c r="D31" s="2" t="s">
        <v>26</v>
      </c>
      <c r="E31" s="3">
        <v>40908000</v>
      </c>
      <c r="F31" s="11"/>
    </row>
    <row r="32" spans="1:6" s="8" customFormat="1" ht="12.75" x14ac:dyDescent="0.15">
      <c r="A32" s="11"/>
      <c r="B32" s="2"/>
      <c r="C32" s="12" t="s">
        <v>17</v>
      </c>
      <c r="D32" s="2" t="s">
        <v>27</v>
      </c>
      <c r="E32" s="3">
        <v>138353000</v>
      </c>
      <c r="F32" s="11"/>
    </row>
    <row r="33" spans="1:6" s="8" customFormat="1" ht="12.75" x14ac:dyDescent="0.15">
      <c r="A33" s="11"/>
      <c r="B33" s="2"/>
      <c r="C33" s="12" t="s">
        <v>17</v>
      </c>
      <c r="D33" s="2" t="s">
        <v>28</v>
      </c>
      <c r="E33" s="3">
        <v>58602515</v>
      </c>
      <c r="F33" s="11"/>
    </row>
    <row r="34" spans="1:6" s="8" customFormat="1" ht="12.75" x14ac:dyDescent="0.15">
      <c r="A34" s="11"/>
      <c r="B34" s="2"/>
      <c r="C34" s="12" t="s">
        <v>17</v>
      </c>
      <c r="D34" s="2" t="s">
        <v>29</v>
      </c>
      <c r="E34" s="3">
        <v>65930460</v>
      </c>
      <c r="F34" s="11"/>
    </row>
    <row r="35" spans="1:6" s="8" customFormat="1" ht="12.75" x14ac:dyDescent="0.15">
      <c r="A35" s="11"/>
      <c r="B35" s="2"/>
      <c r="C35" s="12" t="s">
        <v>17</v>
      </c>
      <c r="D35" s="2" t="s">
        <v>30</v>
      </c>
      <c r="E35" s="3">
        <v>12400000</v>
      </c>
      <c r="F35" s="11"/>
    </row>
    <row r="36" spans="1:6" s="8" customFormat="1" ht="12.75" x14ac:dyDescent="0.15">
      <c r="A36" s="11"/>
      <c r="B36" s="2"/>
      <c r="C36" s="12"/>
      <c r="D36" s="2" t="s">
        <v>31</v>
      </c>
      <c r="E36" s="3"/>
      <c r="F36" s="11"/>
    </row>
    <row r="37" spans="1:6" s="8" customFormat="1" ht="13.5" x14ac:dyDescent="0.15">
      <c r="A37" s="11"/>
      <c r="B37" s="4"/>
      <c r="C37" s="19" t="s">
        <v>33</v>
      </c>
      <c r="D37" s="20"/>
      <c r="E37" s="10">
        <f>SUM(E38:E42)</f>
        <v>176413818</v>
      </c>
      <c r="F37" s="11"/>
    </row>
    <row r="38" spans="1:6" s="8" customFormat="1" ht="12.75" x14ac:dyDescent="0.15">
      <c r="A38" s="11"/>
      <c r="B38" s="2"/>
      <c r="C38" s="12" t="s">
        <v>17</v>
      </c>
      <c r="D38" s="2" t="s">
        <v>34</v>
      </c>
      <c r="E38" s="3">
        <v>20704568</v>
      </c>
      <c r="F38" s="11"/>
    </row>
    <row r="39" spans="1:6" s="8" customFormat="1" ht="12.75" x14ac:dyDescent="0.15">
      <c r="A39" s="11"/>
      <c r="B39" s="2"/>
      <c r="C39" s="12"/>
      <c r="D39" s="2" t="s">
        <v>35</v>
      </c>
      <c r="E39" s="3"/>
      <c r="F39" s="11"/>
    </row>
    <row r="40" spans="1:6" s="8" customFormat="1" ht="12.75" x14ac:dyDescent="0.15">
      <c r="A40" s="11"/>
      <c r="B40" s="2"/>
      <c r="C40" s="12" t="s">
        <v>17</v>
      </c>
      <c r="D40" s="2" t="s">
        <v>36</v>
      </c>
      <c r="E40" s="3">
        <v>89286250</v>
      </c>
      <c r="F40" s="11"/>
    </row>
    <row r="41" spans="1:6" s="8" customFormat="1" ht="12.75" x14ac:dyDescent="0.15">
      <c r="A41" s="11"/>
      <c r="B41" s="2"/>
      <c r="C41" s="12" t="s">
        <v>17</v>
      </c>
      <c r="D41" s="2" t="s">
        <v>37</v>
      </c>
      <c r="E41" s="3">
        <v>32200000</v>
      </c>
      <c r="F41" s="11"/>
    </row>
    <row r="42" spans="1:6" s="8" customFormat="1" ht="12.75" x14ac:dyDescent="0.15">
      <c r="A42" s="11"/>
      <c r="B42" s="2"/>
      <c r="C42" s="12" t="s">
        <v>17</v>
      </c>
      <c r="D42" s="2" t="s">
        <v>38</v>
      </c>
      <c r="E42" s="3">
        <v>34223000</v>
      </c>
      <c r="F42" s="11"/>
    </row>
    <row r="43" spans="1:6" s="8" customFormat="1" ht="3.75" customHeight="1" x14ac:dyDescent="0.15">
      <c r="A43" s="11"/>
      <c r="B43" s="2"/>
      <c r="C43" s="12"/>
      <c r="D43" s="2"/>
      <c r="E43" s="3"/>
      <c r="F43" s="11"/>
    </row>
    <row r="44" spans="1:6" s="8" customFormat="1" ht="13.5" x14ac:dyDescent="0.15">
      <c r="A44" s="11"/>
      <c r="B44" s="4"/>
      <c r="C44" s="19" t="s">
        <v>39</v>
      </c>
      <c r="D44" s="20"/>
      <c r="E44" s="10">
        <f>SUM(E45:E46)</f>
        <v>152318500</v>
      </c>
      <c r="F44" s="11"/>
    </row>
    <row r="45" spans="1:6" s="8" customFormat="1" ht="12.75" x14ac:dyDescent="0.15">
      <c r="A45" s="11"/>
      <c r="B45" s="2"/>
      <c r="C45" s="12" t="s">
        <v>17</v>
      </c>
      <c r="D45" s="2" t="s">
        <v>40</v>
      </c>
      <c r="E45" s="3">
        <v>8400000</v>
      </c>
      <c r="F45" s="11"/>
    </row>
    <row r="46" spans="1:6" s="8" customFormat="1" ht="12.75" x14ac:dyDescent="0.15">
      <c r="A46" s="11"/>
      <c r="B46" s="2"/>
      <c r="C46" s="12" t="s">
        <v>17</v>
      </c>
      <c r="D46" s="2" t="s">
        <v>41</v>
      </c>
      <c r="E46" s="3">
        <v>143918500</v>
      </c>
      <c r="F46" s="11"/>
    </row>
    <row r="47" spans="1:6" s="8" customFormat="1" ht="2.25" customHeight="1" x14ac:dyDescent="0.15">
      <c r="A47" s="11"/>
      <c r="B47" s="2"/>
      <c r="C47" s="12"/>
      <c r="D47" s="2"/>
      <c r="E47" s="3"/>
      <c r="F47" s="11"/>
    </row>
    <row r="48" spans="1:6" s="8" customFormat="1" ht="13.5" x14ac:dyDescent="0.15">
      <c r="A48" s="11"/>
      <c r="B48" s="2"/>
      <c r="C48" s="19" t="s">
        <v>42</v>
      </c>
      <c r="D48" s="20"/>
      <c r="E48" s="10">
        <f>E50+E51</f>
        <v>144000000</v>
      </c>
      <c r="F48" s="11"/>
    </row>
    <row r="49" spans="1:6" s="8" customFormat="1" ht="13.5" x14ac:dyDescent="0.15">
      <c r="A49" s="11"/>
      <c r="B49" s="2"/>
      <c r="C49" s="19" t="s">
        <v>43</v>
      </c>
      <c r="D49" s="20"/>
      <c r="E49" s="5"/>
      <c r="F49" s="11"/>
    </row>
    <row r="50" spans="1:6" s="8" customFormat="1" ht="12.75" x14ac:dyDescent="0.15">
      <c r="A50" s="11"/>
      <c r="B50" s="2"/>
      <c r="C50" s="12" t="s">
        <v>17</v>
      </c>
      <c r="D50" s="2" t="s">
        <v>44</v>
      </c>
      <c r="E50" s="13">
        <v>0</v>
      </c>
      <c r="F50" s="11"/>
    </row>
    <row r="51" spans="1:6" s="8" customFormat="1" ht="12.75" x14ac:dyDescent="0.15">
      <c r="A51" s="11"/>
      <c r="B51" s="2"/>
      <c r="C51" s="12" t="s">
        <v>17</v>
      </c>
      <c r="D51" s="2" t="s">
        <v>45</v>
      </c>
      <c r="E51" s="3">
        <v>144000000</v>
      </c>
      <c r="F51" s="11"/>
    </row>
    <row r="52" spans="1:6" s="8" customFormat="1" ht="3.75" customHeight="1" x14ac:dyDescent="0.15">
      <c r="A52" s="11"/>
      <c r="B52" s="2"/>
      <c r="C52" s="12"/>
      <c r="D52" s="2"/>
      <c r="E52" s="2"/>
      <c r="F52" s="11"/>
    </row>
    <row r="53" spans="1:6" s="8" customFormat="1" ht="13.5" x14ac:dyDescent="0.15">
      <c r="A53" s="11"/>
      <c r="B53" s="16" t="s">
        <v>46</v>
      </c>
      <c r="C53" s="17"/>
      <c r="D53" s="18"/>
      <c r="E53" s="10">
        <f>SUM(E20+E30+E37+E44+E48)</f>
        <v>1709850870</v>
      </c>
      <c r="F53" s="11"/>
    </row>
    <row r="54" spans="1:6" s="8" customFormat="1" ht="3.75" customHeight="1" x14ac:dyDescent="0.15">
      <c r="A54" s="11"/>
      <c r="B54" s="4"/>
      <c r="C54" s="4"/>
      <c r="D54" s="4"/>
      <c r="E54" s="5"/>
      <c r="F54" s="11"/>
    </row>
    <row r="55" spans="1:6" s="8" customFormat="1" ht="13.5" x14ac:dyDescent="0.15">
      <c r="A55" s="11"/>
      <c r="B55" s="16" t="s">
        <v>47</v>
      </c>
      <c r="C55" s="17"/>
      <c r="D55" s="18"/>
      <c r="E55" s="10">
        <f>E17-E53</f>
        <v>114011425</v>
      </c>
      <c r="F55" s="11"/>
    </row>
    <row r="56" spans="1:6" s="8" customFormat="1" ht="5.25" customHeight="1" x14ac:dyDescent="0.15">
      <c r="A56" s="11"/>
      <c r="B56" s="4"/>
      <c r="C56" s="4"/>
      <c r="D56" s="4"/>
      <c r="E56" s="5"/>
      <c r="F56" s="11"/>
    </row>
    <row r="57" spans="1:6" s="8" customFormat="1" ht="13.5" x14ac:dyDescent="0.15">
      <c r="A57" s="11"/>
      <c r="B57" s="19" t="s">
        <v>48</v>
      </c>
      <c r="C57" s="22"/>
      <c r="D57" s="20"/>
      <c r="E57" s="10"/>
      <c r="F57" s="11"/>
    </row>
    <row r="58" spans="1:6" s="8" customFormat="1" ht="13.5" x14ac:dyDescent="0.15">
      <c r="A58" s="11"/>
      <c r="B58" s="4"/>
      <c r="C58" s="19" t="s">
        <v>49</v>
      </c>
      <c r="D58" s="20"/>
      <c r="E58" s="10"/>
      <c r="F58" s="11"/>
    </row>
    <row r="59" spans="1:6" s="8" customFormat="1" ht="13.5" x14ac:dyDescent="0.15">
      <c r="A59" s="11"/>
      <c r="B59" s="4"/>
      <c r="C59" s="6"/>
      <c r="D59" s="7" t="s">
        <v>50</v>
      </c>
      <c r="E59" s="10">
        <v>147837356.41999999</v>
      </c>
      <c r="F59" s="11"/>
    </row>
    <row r="60" spans="1:6" s="8" customFormat="1" ht="4.5" customHeight="1" x14ac:dyDescent="0.15">
      <c r="A60" s="11"/>
      <c r="B60" s="2"/>
      <c r="C60" s="2"/>
      <c r="D60" s="2"/>
      <c r="E60" s="2"/>
      <c r="F60" s="11"/>
    </row>
    <row r="61" spans="1:6" s="8" customFormat="1" ht="13.5" x14ac:dyDescent="0.15">
      <c r="A61" s="11"/>
      <c r="B61" s="16" t="s">
        <v>51</v>
      </c>
      <c r="C61" s="17"/>
      <c r="D61" s="18"/>
      <c r="E61" s="10">
        <f>E59</f>
        <v>147837356.41999999</v>
      </c>
      <c r="F61" s="11"/>
    </row>
    <row r="62" spans="1:6" s="8" customFormat="1" ht="3" customHeight="1" x14ac:dyDescent="0.15">
      <c r="A62" s="11"/>
      <c r="B62" s="2"/>
      <c r="C62" s="2"/>
      <c r="D62" s="2"/>
      <c r="E62" s="2"/>
      <c r="F62" s="11"/>
    </row>
    <row r="63" spans="1:6" s="8" customFormat="1" ht="13.5" x14ac:dyDescent="0.15">
      <c r="A63" s="11"/>
      <c r="B63" s="16" t="s">
        <v>54</v>
      </c>
      <c r="C63" s="17"/>
      <c r="D63" s="18"/>
      <c r="E63" s="14">
        <f>E61+E55</f>
        <v>261848781.41999999</v>
      </c>
      <c r="F63" s="11"/>
    </row>
    <row r="64" spans="1:6" s="8" customFormat="1" ht="4.5" customHeight="1" x14ac:dyDescent="0.15">
      <c r="B64" s="4"/>
      <c r="C64" s="4"/>
      <c r="D64" s="4"/>
      <c r="E64" s="4"/>
    </row>
    <row r="65" s="8" customFormat="1" ht="12.75" x14ac:dyDescent="0.15"/>
    <row r="66" s="8" customFormat="1" ht="12.75" x14ac:dyDescent="0.15"/>
    <row r="67" s="8" customFormat="1" ht="12.75" x14ac:dyDescent="0.15"/>
    <row r="68" s="8" customFormat="1" ht="12.75" x14ac:dyDescent="0.15"/>
    <row r="69" s="8" customFormat="1" ht="12.75" x14ac:dyDescent="0.15"/>
    <row r="70" s="8" customFormat="1" ht="12.75" x14ac:dyDescent="0.15"/>
    <row r="71" s="8" customFormat="1" ht="12.75" x14ac:dyDescent="0.15"/>
    <row r="72" s="8" customFormat="1" ht="12.75" x14ac:dyDescent="0.15"/>
    <row r="73" s="8" customFormat="1" ht="12.75" x14ac:dyDescent="0.15"/>
    <row r="74" s="8" customFormat="1" ht="12.75" x14ac:dyDescent="0.15"/>
    <row r="75" s="8" customFormat="1" ht="12.75" x14ac:dyDescent="0.15"/>
    <row r="76" s="8" customFormat="1" ht="12.75" x14ac:dyDescent="0.15"/>
    <row r="77" s="8" customFormat="1" ht="12.75" x14ac:dyDescent="0.15"/>
    <row r="78" s="8" customFormat="1" ht="12.75" x14ac:dyDescent="0.15"/>
    <row r="79" s="8" customFormat="1" ht="12.75" x14ac:dyDescent="0.15"/>
    <row r="80" s="8" customFormat="1" ht="12.75" x14ac:dyDescent="0.15"/>
    <row r="81" s="8" customFormat="1" ht="12.75" x14ac:dyDescent="0.15"/>
    <row r="82" s="8" customFormat="1" ht="12.75" x14ac:dyDescent="0.15"/>
    <row r="83" s="8" customFormat="1" ht="12.75" x14ac:dyDescent="0.15"/>
    <row r="84" s="8" customFormat="1" ht="12.75" x14ac:dyDescent="0.15"/>
    <row r="85" s="8" customFormat="1" ht="12.75" x14ac:dyDescent="0.15"/>
    <row r="86" s="8" customFormat="1" ht="12.75" x14ac:dyDescent="0.15"/>
    <row r="87" s="8" customFormat="1" ht="12.75" x14ac:dyDescent="0.15"/>
    <row r="88" s="8" customFormat="1" ht="12.75" x14ac:dyDescent="0.15"/>
    <row r="89" s="8" customFormat="1" ht="12.75" x14ac:dyDescent="0.15"/>
    <row r="90" s="8" customFormat="1" ht="12.75" x14ac:dyDescent="0.15"/>
    <row r="91" s="8" customFormat="1" ht="12.75" x14ac:dyDescent="0.15"/>
    <row r="92" s="8" customFormat="1" ht="12.75" x14ac:dyDescent="0.15"/>
    <row r="93" s="8" customFormat="1" ht="12.75" x14ac:dyDescent="0.15"/>
    <row r="94" s="8" customFormat="1" ht="12.75" x14ac:dyDescent="0.15"/>
    <row r="95" s="8" customFormat="1" ht="12.75" x14ac:dyDescent="0.15"/>
    <row r="96" s="8" customFormat="1" ht="12.75" x14ac:dyDescent="0.15"/>
    <row r="97" s="8" customFormat="1" ht="12.75" x14ac:dyDescent="0.15"/>
    <row r="98" s="8" customFormat="1" ht="12.75" x14ac:dyDescent="0.15"/>
    <row r="99" s="8" customFormat="1" ht="12.75" x14ac:dyDescent="0.15"/>
    <row r="100" s="8" customFormat="1" ht="12.75" x14ac:dyDescent="0.15"/>
    <row r="101" s="8" customFormat="1" ht="12.75" x14ac:dyDescent="0.15"/>
    <row r="102" s="8" customFormat="1" ht="12.75" x14ac:dyDescent="0.15"/>
    <row r="103" s="8" customFormat="1" ht="12.75" x14ac:dyDescent="0.15"/>
    <row r="104" s="8" customFormat="1" ht="12.75" x14ac:dyDescent="0.15"/>
    <row r="105" s="8" customFormat="1" ht="12.75" x14ac:dyDescent="0.15"/>
    <row r="106" s="8" customFormat="1" ht="12.75" x14ac:dyDescent="0.15"/>
    <row r="107" s="8" customFormat="1" ht="12.75" x14ac:dyDescent="0.15"/>
    <row r="108" s="8" customFormat="1" ht="12.75" x14ac:dyDescent="0.15"/>
    <row r="109" s="8" customFormat="1" ht="12.75" x14ac:dyDescent="0.15"/>
    <row r="110" s="8" customFormat="1" ht="12.75" x14ac:dyDescent="0.15"/>
    <row r="111" s="8" customFormat="1" ht="12.75" x14ac:dyDescent="0.15"/>
    <row r="112" s="8" customFormat="1" ht="12.75" x14ac:dyDescent="0.15"/>
    <row r="113" s="8" customFormat="1" ht="12.75" x14ac:dyDescent="0.15"/>
    <row r="114" s="8" customFormat="1" ht="12.75" x14ac:dyDescent="0.15"/>
    <row r="115" s="8" customFormat="1" ht="12.75" x14ac:dyDescent="0.15"/>
    <row r="116" s="8" customFormat="1" ht="12.75" x14ac:dyDescent="0.15"/>
    <row r="117" s="8" customFormat="1" ht="12.75" x14ac:dyDescent="0.15"/>
    <row r="118" s="8" customFormat="1" ht="12.75" x14ac:dyDescent="0.15"/>
    <row r="119" s="8" customFormat="1" ht="12.75" x14ac:dyDescent="0.15"/>
    <row r="120" s="8" customFormat="1" ht="12.75" x14ac:dyDescent="0.15"/>
    <row r="121" s="8" customFormat="1" ht="12.75" x14ac:dyDescent="0.15"/>
    <row r="122" s="8" customFormat="1" ht="12.75" x14ac:dyDescent="0.15"/>
    <row r="123" s="8" customFormat="1" ht="12.75" x14ac:dyDescent="0.15"/>
    <row r="124" s="8" customFormat="1" ht="12.75" x14ac:dyDescent="0.15"/>
    <row r="125" s="8" customFormat="1" ht="12.75" x14ac:dyDescent="0.15"/>
    <row r="126" s="8" customFormat="1" ht="12.75" x14ac:dyDescent="0.15"/>
    <row r="127" s="8" customFormat="1" ht="12.75" x14ac:dyDescent="0.15"/>
    <row r="128" s="8" customFormat="1" ht="12.75" x14ac:dyDescent="0.15"/>
    <row r="129" s="8" customFormat="1" ht="12.75" x14ac:dyDescent="0.15"/>
    <row r="130" s="8" customFormat="1" ht="12.75" x14ac:dyDescent="0.15"/>
    <row r="131" s="8" customFormat="1" ht="12.75" x14ac:dyDescent="0.15"/>
    <row r="132" s="8" customFormat="1" ht="12.75" x14ac:dyDescent="0.15"/>
    <row r="133" s="8" customFormat="1" ht="12.75" x14ac:dyDescent="0.15"/>
    <row r="134" s="8" customFormat="1" ht="12.75" x14ac:dyDescent="0.15"/>
    <row r="135" s="8" customFormat="1" ht="12.75" x14ac:dyDescent="0.15"/>
    <row r="136" s="8" customFormat="1" ht="12.75" x14ac:dyDescent="0.15"/>
    <row r="137" s="8" customFormat="1" ht="12.75" x14ac:dyDescent="0.15"/>
    <row r="138" s="8" customFormat="1" ht="12.75" x14ac:dyDescent="0.15"/>
    <row r="139" s="8" customFormat="1" ht="12.75" x14ac:dyDescent="0.15"/>
    <row r="140" s="8" customFormat="1" ht="12.75" x14ac:dyDescent="0.15"/>
    <row r="141" s="8" customFormat="1" ht="12.75" x14ac:dyDescent="0.15"/>
    <row r="142" s="8" customFormat="1" ht="12.75" x14ac:dyDescent="0.15"/>
    <row r="143" s="8" customFormat="1" ht="12.75" x14ac:dyDescent="0.15"/>
    <row r="144" s="8" customFormat="1" ht="12.75" x14ac:dyDescent="0.15"/>
    <row r="145" s="8" customFormat="1" ht="12.75" x14ac:dyDescent="0.15"/>
    <row r="146" s="8" customFormat="1" ht="12.75" x14ac:dyDescent="0.15"/>
    <row r="147" s="8" customFormat="1" ht="12.75" x14ac:dyDescent="0.15"/>
    <row r="148" s="8" customFormat="1" ht="12.75" x14ac:dyDescent="0.15"/>
    <row r="149" s="8" customFormat="1" ht="12.75" x14ac:dyDescent="0.15"/>
    <row r="150" s="8" customFormat="1" ht="12.75" x14ac:dyDescent="0.15"/>
    <row r="151" s="8" customFormat="1" ht="12.75" x14ac:dyDescent="0.15"/>
    <row r="152" s="8" customFormat="1" ht="12.75" x14ac:dyDescent="0.15"/>
    <row r="153" s="8" customFormat="1" ht="12.75" x14ac:dyDescent="0.15"/>
    <row r="154" s="8" customFormat="1" ht="12.75" x14ac:dyDescent="0.15"/>
    <row r="155" s="8" customFormat="1" ht="12.75" x14ac:dyDescent="0.15"/>
    <row r="156" s="8" customFormat="1" ht="12.75" x14ac:dyDescent="0.15"/>
    <row r="157" s="8" customFormat="1" ht="12.75" x14ac:dyDescent="0.15"/>
    <row r="158" s="8" customFormat="1" ht="12.75" x14ac:dyDescent="0.15"/>
    <row r="159" s="8" customFormat="1" ht="12.75" x14ac:dyDescent="0.15"/>
    <row r="160" s="8" customFormat="1" ht="12.75" x14ac:dyDescent="0.15"/>
    <row r="161" s="8" customFormat="1" ht="12.75" x14ac:dyDescent="0.15"/>
    <row r="162" s="8" customFormat="1" ht="12.75" x14ac:dyDescent="0.15"/>
    <row r="163" s="8" customFormat="1" ht="12.75" x14ac:dyDescent="0.15"/>
  </sheetData>
  <mergeCells count="23">
    <mergeCell ref="B57:D57"/>
    <mergeCell ref="C58:D58"/>
    <mergeCell ref="B61:D61"/>
    <mergeCell ref="B1:E1"/>
    <mergeCell ref="B63:D63"/>
    <mergeCell ref="C37:D37"/>
    <mergeCell ref="C44:D44"/>
    <mergeCell ref="C48:D48"/>
    <mergeCell ref="C49:D49"/>
    <mergeCell ref="B53:D53"/>
    <mergeCell ref="B55:D55"/>
    <mergeCell ref="C9:D9"/>
    <mergeCell ref="C15:D15"/>
    <mergeCell ref="B17:D17"/>
    <mergeCell ref="B19:D19"/>
    <mergeCell ref="C20:D20"/>
    <mergeCell ref="C30:D30"/>
    <mergeCell ref="B2:E2"/>
    <mergeCell ref="B3:E3"/>
    <mergeCell ref="B4:E4"/>
    <mergeCell ref="B5:E5"/>
    <mergeCell ref="B7:D7"/>
    <mergeCell ref="C8:D8"/>
  </mergeCells>
  <pageMargins left="0.70866141732283472" right="0.70866141732283472" top="0.35433070866141736" bottom="0.35433070866141736" header="0.31496062992125984" footer="0.31496062992125984"/>
  <pageSetup paperSize="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Lembar kerja</vt:lpstr>
      </vt:variant>
      <vt:variant>
        <vt:i4>2</vt:i4>
      </vt:variant>
    </vt:vector>
  </HeadingPairs>
  <TitlesOfParts>
    <vt:vector size="2" baseType="lpstr">
      <vt:lpstr>2024</vt:lpstr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 ASPIRE 5</cp:lastModifiedBy>
  <cp:lastPrinted>2024-02-20T06:01:14Z</cp:lastPrinted>
  <dcterms:created xsi:type="dcterms:W3CDTF">2015-06-05T18:17:20Z</dcterms:created>
  <dcterms:modified xsi:type="dcterms:W3CDTF">2024-02-20T06:02:02Z</dcterms:modified>
</cp:coreProperties>
</file>